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50" yWindow="120" windowWidth="20730" windowHeight="10950"/>
  </bookViews>
  <sheets>
    <sheet name="MAHL Analysis" sheetId="1" r:id="rId1"/>
  </sheets>
  <definedNames>
    <definedName name="_xlnm.Print_Area" localSheetId="0">'MAHL Analysis'!$A$1:$H$28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1" l="1"/>
  <c r="D24" i="1"/>
  <c r="D15" i="1"/>
  <c r="D16" i="1"/>
  <c r="D17" i="1"/>
  <c r="D12" i="1"/>
  <c r="D13" i="1"/>
  <c r="D11" i="1" l="1"/>
  <c r="D14" i="1"/>
  <c r="F13" i="1" l="1"/>
  <c r="F15" i="1"/>
  <c r="F17" i="1"/>
  <c r="F18" i="1"/>
  <c r="F19" i="1"/>
  <c r="F20" i="1"/>
  <c r="F21" i="1"/>
  <c r="F24" i="1"/>
  <c r="F11" i="1"/>
  <c r="D18" i="1"/>
  <c r="D19" i="1"/>
  <c r="D20" i="1"/>
  <c r="D21" i="1"/>
  <c r="D22" i="1"/>
  <c r="D10" i="1"/>
  <c r="G10" i="1" s="1"/>
  <c r="G22" i="1" l="1"/>
  <c r="G24" i="1"/>
  <c r="G14" i="1"/>
  <c r="G19" i="1"/>
  <c r="G18" i="1"/>
  <c r="G13" i="1"/>
  <c r="G11" i="1"/>
  <c r="G17" i="1"/>
  <c r="G15" i="1"/>
  <c r="G21" i="1"/>
  <c r="G20" i="1"/>
</calcChain>
</file>

<file path=xl/sharedStrings.xml><?xml version="1.0" encoding="utf-8"?>
<sst xmlns="http://schemas.openxmlformats.org/spreadsheetml/2006/main" count="51" uniqueCount="42">
  <si>
    <t>CONSTITUENT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</si>
  <si>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</si>
  <si>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</si>
  <si>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</si>
  <si>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</si>
  <si>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</si>
  <si>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</si>
  <si>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</si>
  <si>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</si>
  <si>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</si>
  <si>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SILVER</t>
  </si>
  <si>
    <t>ZINC</t>
  </si>
  <si>
    <t>N/A</t>
  </si>
  <si>
    <t>Removal</t>
  </si>
  <si>
    <t>Efficiency</t>
  </si>
  <si>
    <t>%</t>
  </si>
  <si>
    <t>MAHL</t>
  </si>
  <si>
    <t>lbs/day</t>
  </si>
  <si>
    <t>Design Flow</t>
  </si>
  <si>
    <t>MGD</t>
  </si>
  <si>
    <t>Sludge Flow</t>
  </si>
  <si>
    <t>Table 3</t>
  </si>
  <si>
    <t>Concentration</t>
  </si>
  <si>
    <t>PPM</t>
  </si>
  <si>
    <t>Biosolids</t>
  </si>
  <si>
    <t>Governing</t>
  </si>
  <si>
    <t>Type of</t>
  </si>
  <si>
    <t>Limit</t>
  </si>
  <si>
    <t>Water Quality</t>
    <phoneticPr fontId="4" type="noConversion"/>
  </si>
  <si>
    <t>lbs/day</t>
    <phoneticPr fontId="4" type="noConversion"/>
  </si>
  <si>
    <t>Allowable</t>
    <phoneticPr fontId="4" type="noConversion"/>
  </si>
  <si>
    <t>Waste Load</t>
  </si>
  <si>
    <t>AHL</t>
  </si>
  <si>
    <t>Analysis</t>
  </si>
  <si>
    <t>Standard</t>
  </si>
  <si>
    <t xml:space="preserve"> </t>
  </si>
  <si>
    <t>Percent Solids</t>
  </si>
  <si>
    <t>NA</t>
  </si>
  <si>
    <t>BOD</t>
  </si>
  <si>
    <t>TSS</t>
  </si>
  <si>
    <t>AMMONIA</t>
  </si>
  <si>
    <t>CYANIDE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</si>
</sst>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Helvetica"/>
    </font>
    <font>
      <b/>
      <sz val="10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12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4" fontId="0" fillId="0" borderId="0" xfId="0" applyNumberFormat="1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164" fontId="0" fillId="0" borderId="7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0" fillId="0" borderId="0" xfId="1" applyNumberFormat="1" applyFont="1" applyBorder="1"/>
    <xf numFmtId="165" fontId="0" fillId="0" borderId="7" xfId="1" applyNumberFormat="1" applyFont="1" applyBorder="1"/>
    <xf numFmtId="164" fontId="0" fillId="0" borderId="0" xfId="1" applyNumberFormat="1" applyFont="1" applyBorder="1" applyAlignment="1">
      <alignment horizontal="center"/>
    </xf>
    <xf numFmtId="3" fontId="0" fillId="0" borderId="0" xfId="0" applyNumberFormat="1"/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5" fontId="1" fillId="0" borderId="0" xfId="1" applyNumberFormat="1" applyFont="1" applyBorder="1"/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2"/>
  <sheetViews>
    <sheetView tabSelected="1" topLeftCell="A6" zoomScale="200" workbookViewId="0">
      <selection activeCell="E10" sqref="E10"/>
    </sheetView>
  </sheetViews>
  <sheetFormatPr defaultColWidth="8.7109375" defaultRowHeight="12.75" x14ac:dyDescent="0.2"/>
  <cols>
    <col min="1" max="4" width="16.7109375" customWidth="1"/>
    <col min="5" max="5" width="16.7109375" style="15" customWidth="1"/>
    <col min="6" max="8" width="16.7109375" customWidth="1"/>
  </cols>
  <sheetData>
    <row r="1" spans="1:8" x14ac:dyDescent="0.2">
      <c r="A1" s="1" t="s">
        <v>18</v>
      </c>
      <c r="B1" s="1"/>
      <c r="C1" s="1" t="s">
        <v>19</v>
      </c>
      <c r="D1" s="1"/>
    </row>
    <row r="2" spans="1:8" x14ac:dyDescent="0.2">
      <c r="A2" s="1" t="s">
        <v>20</v>
      </c>
      <c r="B2" s="1"/>
      <c r="C2" s="1" t="s">
        <v>19</v>
      </c>
      <c r="D2" s="1"/>
    </row>
    <row r="3" spans="1:8" x14ac:dyDescent="0.2">
      <c r="A3" s="1" t="s">
        <v>36</v>
      </c>
      <c r="B3" s="1"/>
      <c r="C3" s="1" t="s">
        <v>15</v>
      </c>
      <c r="D3" s="1"/>
    </row>
    <row r="4" spans="1:8" x14ac:dyDescent="0.2">
      <c r="A4" s="1"/>
      <c r="B4" s="1"/>
      <c r="C4" s="1"/>
      <c r="D4" s="1"/>
    </row>
    <row r="5" spans="1:8" ht="13.5" thickBot="1" x14ac:dyDescent="0.25"/>
    <row r="6" spans="1:8" ht="13.5" thickTop="1" x14ac:dyDescent="0.2">
      <c r="A6" s="3"/>
      <c r="B6" s="24" t="s">
        <v>31</v>
      </c>
      <c r="C6" s="24" t="s">
        <v>13</v>
      </c>
      <c r="D6" s="24" t="s">
        <v>28</v>
      </c>
      <c r="E6" s="25">
        <v>503</v>
      </c>
      <c r="F6" s="24" t="s">
        <v>24</v>
      </c>
      <c r="G6" s="24" t="s">
        <v>25</v>
      </c>
      <c r="H6" s="26" t="s">
        <v>26</v>
      </c>
    </row>
    <row r="7" spans="1:8" x14ac:dyDescent="0.2">
      <c r="A7" s="4"/>
      <c r="B7" s="27" t="s">
        <v>33</v>
      </c>
      <c r="C7" s="27" t="s">
        <v>14</v>
      </c>
      <c r="D7" s="27" t="s">
        <v>30</v>
      </c>
      <c r="E7" s="28" t="s">
        <v>21</v>
      </c>
      <c r="F7" s="27" t="s">
        <v>30</v>
      </c>
      <c r="G7" s="27" t="s">
        <v>16</v>
      </c>
      <c r="H7" s="29" t="s">
        <v>27</v>
      </c>
    </row>
    <row r="8" spans="1:8" x14ac:dyDescent="0.2">
      <c r="A8" s="10" t="s">
        <v>0</v>
      </c>
      <c r="B8" s="27" t="s">
        <v>34</v>
      </c>
      <c r="C8" s="27" t="s">
        <v>15</v>
      </c>
      <c r="D8" s="27" t="s">
        <v>32</v>
      </c>
      <c r="E8" s="28" t="s">
        <v>22</v>
      </c>
      <c r="F8" s="27" t="s">
        <v>32</v>
      </c>
      <c r="G8" s="30"/>
      <c r="H8" s="31"/>
    </row>
    <row r="9" spans="1:8" ht="13.5" thickBot="1" x14ac:dyDescent="0.25">
      <c r="A9" s="11"/>
      <c r="B9" s="32" t="s">
        <v>29</v>
      </c>
      <c r="C9" s="32"/>
      <c r="D9" s="32" t="s">
        <v>29</v>
      </c>
      <c r="E9" s="33" t="s">
        <v>23</v>
      </c>
      <c r="F9" s="32" t="s">
        <v>29</v>
      </c>
      <c r="G9" s="32" t="s">
        <v>17</v>
      </c>
      <c r="H9" s="34"/>
    </row>
    <row r="10" spans="1:8" x14ac:dyDescent="0.2">
      <c r="A10" s="6" t="s">
        <v>40</v>
      </c>
      <c r="B10" s="2"/>
      <c r="C10" s="12"/>
      <c r="D10" s="14">
        <f>B10/(1-C10)</f>
        <v>0</v>
      </c>
      <c r="E10" s="16" t="s">
        <v>35</v>
      </c>
      <c r="F10" s="19" t="s">
        <v>12</v>
      </c>
      <c r="G10" s="21">
        <f>IF(D10&gt;F10,F10,D10)</f>
        <v>0</v>
      </c>
      <c r="H10" s="5"/>
    </row>
    <row r="11" spans="1:8" x14ac:dyDescent="0.2">
      <c r="A11" s="6" t="s">
        <v>1</v>
      </c>
      <c r="B11" s="2"/>
      <c r="C11" s="12"/>
      <c r="D11" s="14">
        <f t="shared" ref="D11:D17" si="0">B11/(1-C11)</f>
        <v>0</v>
      </c>
      <c r="E11" s="17">
        <v>41</v>
      </c>
      <c r="F11" s="19" t="e">
        <f>(8.34*$B$2*E11*($B$3/100))/C11</f>
        <v>#DIV/0!</v>
      </c>
      <c r="G11" s="21" t="e">
        <f t="shared" ref="G11:G24" si="1">IF(D11&gt;F11,F11,D11)</f>
        <v>#DIV/0!</v>
      </c>
      <c r="H11" s="5"/>
    </row>
    <row r="12" spans="1:8" x14ac:dyDescent="0.2">
      <c r="A12" s="6" t="s">
        <v>38</v>
      </c>
      <c r="B12" s="2"/>
      <c r="C12" s="12"/>
      <c r="D12" s="14">
        <f t="shared" si="0"/>
        <v>0</v>
      </c>
      <c r="E12" s="17"/>
      <c r="F12" s="19"/>
      <c r="G12" s="21"/>
      <c r="H12" s="5"/>
    </row>
    <row r="13" spans="1:8" x14ac:dyDescent="0.2">
      <c r="A13" s="6" t="s">
        <v>2</v>
      </c>
      <c r="B13" s="2"/>
      <c r="C13" s="12"/>
      <c r="D13" s="14">
        <f t="shared" si="0"/>
        <v>0</v>
      </c>
      <c r="E13" s="17">
        <v>39</v>
      </c>
      <c r="F13" s="19" t="e">
        <f t="shared" ref="F13:F24" si="2">(8.34*$B$2*E13*($B$3/100))/C13</f>
        <v>#DIV/0!</v>
      </c>
      <c r="G13" s="21" t="e">
        <f t="shared" si="1"/>
        <v>#DIV/0!</v>
      </c>
      <c r="H13" s="5"/>
    </row>
    <row r="14" spans="1:8" x14ac:dyDescent="0.2">
      <c r="A14" s="6" t="s">
        <v>3</v>
      </c>
      <c r="B14" s="2"/>
      <c r="C14" s="12"/>
      <c r="D14" s="14">
        <f t="shared" si="0"/>
        <v>0</v>
      </c>
      <c r="E14" s="16" t="s">
        <v>35</v>
      </c>
      <c r="F14" s="20" t="s">
        <v>37</v>
      </c>
      <c r="G14" s="21">
        <f t="shared" si="1"/>
        <v>0</v>
      </c>
      <c r="H14" s="5"/>
    </row>
    <row r="15" spans="1:8" x14ac:dyDescent="0.2">
      <c r="A15" s="6" t="s">
        <v>4</v>
      </c>
      <c r="B15" s="35"/>
      <c r="C15" s="36"/>
      <c r="D15" s="14">
        <f t="shared" si="0"/>
        <v>0</v>
      </c>
      <c r="E15" s="17">
        <v>1500</v>
      </c>
      <c r="F15" s="19" t="e">
        <f t="shared" si="2"/>
        <v>#DIV/0!</v>
      </c>
      <c r="G15" s="21" t="e">
        <f t="shared" si="1"/>
        <v>#DIV/0!</v>
      </c>
      <c r="H15" s="5"/>
    </row>
    <row r="16" spans="1:8" x14ac:dyDescent="0.2">
      <c r="A16" s="6" t="s">
        <v>41</v>
      </c>
      <c r="B16" s="35"/>
      <c r="C16" s="36"/>
      <c r="D16" s="14">
        <f t="shared" si="0"/>
        <v>0</v>
      </c>
      <c r="E16" s="17"/>
      <c r="F16" s="19"/>
      <c r="G16" s="21"/>
      <c r="H16" s="5"/>
    </row>
    <row r="17" spans="1:8" x14ac:dyDescent="0.2">
      <c r="A17" s="6" t="s">
        <v>5</v>
      </c>
      <c r="B17" s="2"/>
      <c r="C17" s="12"/>
      <c r="D17" s="14">
        <f t="shared" si="0"/>
        <v>0</v>
      </c>
      <c r="E17" s="17">
        <v>300</v>
      </c>
      <c r="F17" s="19" t="e">
        <f t="shared" si="2"/>
        <v>#DIV/0!</v>
      </c>
      <c r="G17" s="21" t="e">
        <f t="shared" si="1"/>
        <v>#DIV/0!</v>
      </c>
      <c r="H17" s="5"/>
    </row>
    <row r="18" spans="1:8" x14ac:dyDescent="0.2">
      <c r="A18" s="6" t="s">
        <v>6</v>
      </c>
      <c r="B18" s="2"/>
      <c r="C18" s="12"/>
      <c r="D18" s="14">
        <f t="shared" ref="D18:D24" si="3">B18/(1-C18)</f>
        <v>0</v>
      </c>
      <c r="E18" s="17">
        <v>17</v>
      </c>
      <c r="F18" s="19" t="e">
        <f t="shared" si="2"/>
        <v>#DIV/0!</v>
      </c>
      <c r="G18" s="21" t="e">
        <f t="shared" si="1"/>
        <v>#DIV/0!</v>
      </c>
      <c r="H18" s="5"/>
    </row>
    <row r="19" spans="1:8" x14ac:dyDescent="0.2">
      <c r="A19" s="6" t="s">
        <v>7</v>
      </c>
      <c r="B19" s="2"/>
      <c r="C19" s="12"/>
      <c r="D19" s="14">
        <f t="shared" si="3"/>
        <v>0</v>
      </c>
      <c r="E19" s="17">
        <v>75</v>
      </c>
      <c r="F19" s="19" t="e">
        <f t="shared" si="2"/>
        <v>#DIV/0!</v>
      </c>
      <c r="G19" s="21" t="e">
        <f t="shared" si="1"/>
        <v>#DIV/0!</v>
      </c>
      <c r="H19" s="5"/>
    </row>
    <row r="20" spans="1:8" x14ac:dyDescent="0.2">
      <c r="A20" s="6" t="s">
        <v>8</v>
      </c>
      <c r="B20" s="2"/>
      <c r="C20" s="12"/>
      <c r="D20" s="14">
        <f t="shared" si="3"/>
        <v>0</v>
      </c>
      <c r="E20" s="17">
        <v>420</v>
      </c>
      <c r="F20" s="19" t="e">
        <f t="shared" si="2"/>
        <v>#DIV/0!</v>
      </c>
      <c r="G20" s="21" t="e">
        <f t="shared" si="1"/>
        <v>#DIV/0!</v>
      </c>
      <c r="H20" s="5"/>
    </row>
    <row r="21" spans="1:8" x14ac:dyDescent="0.2">
      <c r="A21" s="6" t="s">
        <v>9</v>
      </c>
      <c r="B21" s="2"/>
      <c r="C21" s="12"/>
      <c r="D21" s="14">
        <f t="shared" si="3"/>
        <v>0</v>
      </c>
      <c r="E21" s="17">
        <v>100</v>
      </c>
      <c r="F21" s="19" t="e">
        <f t="shared" si="2"/>
        <v>#DIV/0!</v>
      </c>
      <c r="G21" s="21" t="e">
        <f t="shared" si="1"/>
        <v>#DIV/0!</v>
      </c>
      <c r="H21" s="5"/>
    </row>
    <row r="22" spans="1:8" x14ac:dyDescent="0.2">
      <c r="A22" s="6" t="s">
        <v>10</v>
      </c>
      <c r="B22" s="2"/>
      <c r="C22" s="12"/>
      <c r="D22" s="14">
        <f t="shared" si="3"/>
        <v>0</v>
      </c>
      <c r="E22" s="16" t="s">
        <v>35</v>
      </c>
      <c r="F22" s="20" t="s">
        <v>37</v>
      </c>
      <c r="G22" s="21">
        <f t="shared" si="1"/>
        <v>0</v>
      </c>
      <c r="H22" s="5"/>
    </row>
    <row r="23" spans="1:8" x14ac:dyDescent="0.2">
      <c r="A23" s="6" t="s">
        <v>39</v>
      </c>
      <c r="B23" s="2"/>
      <c r="C23" s="12"/>
      <c r="D23" s="14">
        <f t="shared" si="3"/>
        <v>0</v>
      </c>
      <c r="E23" s="16"/>
      <c r="F23" s="20"/>
      <c r="G23" s="21"/>
      <c r="H23" s="5"/>
    </row>
    <row r="24" spans="1:8" ht="13.5" thickBot="1" x14ac:dyDescent="0.25">
      <c r="A24" s="7" t="s">
        <v>11</v>
      </c>
      <c r="B24" s="8"/>
      <c r="C24" s="13"/>
      <c r="D24" s="14">
        <f t="shared" si="3"/>
        <v>0</v>
      </c>
      <c r="E24" s="18">
        <v>2800</v>
      </c>
      <c r="F24" s="23" t="e">
        <f t="shared" si="2"/>
        <v>#DIV/0!</v>
      </c>
      <c r="G24" s="22" t="e">
        <f t="shared" si="1"/>
        <v>#DIV/0!</v>
      </c>
      <c r="H24" s="9"/>
    </row>
    <row r="25" spans="1:8" ht="13.5" thickTop="1" x14ac:dyDescent="0.2"/>
    <row r="32" spans="1:8" x14ac:dyDescent="0.2">
      <c r="A32" s="37"/>
    </row>
  </sheetData>
  <phoneticPr fontId="4" type="noConversion"/>
  <pageMargins left="0.77" right="0.47" top="1.91" bottom="1" header="0.93" footer="0.5"/>
  <pageSetup orientation="landscape" horizontalDpi="300" verticalDpi="300"/>
  <headerFooter>
    <oddHeader>&amp;C&amp;"Arial,Bold"&amp;16Central Davis Sewer District_x000D_Maximum Allowable Headwork Load Analysis</oddHeader>
    <oddFooter>&amp;L&amp;8&amp;D   &amp;T_x000D_&amp;F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MAHL Analysis</vt:lpstr>
      <vt:lpstr>'MAHL Analysis'!Print_Area</vt:lpstr>
    </vt:vector>
  </TitlesOfParts>
  <Company>Micron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Spence Parkinson</cp:lastModifiedBy>
  <cp:lastPrinted>2010-10-31T20:21:45Z</cp:lastPrinted>
  <dcterms:created xsi:type="dcterms:W3CDTF">2000-08-05T03:37:54Z</dcterms:created>
  <dcterms:modified xsi:type="dcterms:W3CDTF">2016-05-23T19:59:39Z</dcterms:modified>
</cp:coreProperties>
</file>